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95" yWindow="630" windowWidth="15240" windowHeight="9180" activeTab="0"/>
  </bookViews>
  <sheets>
    <sheet name="300m (xls)" sheetId="1" r:id="rId1"/>
  </sheets>
  <definedNames>
    <definedName name="_xlnm.Print_Area" localSheetId="0">'300m (xls)'!$A$1:$J$47</definedName>
  </definedNames>
  <calcPr fullCalcOnLoad="1"/>
</workbook>
</file>

<file path=xl/comments1.xml><?xml version="1.0" encoding="utf-8"?>
<comments xmlns="http://schemas.openxmlformats.org/spreadsheetml/2006/main">
  <authors>
    <author>Trutmann Marco</author>
  </authors>
  <commentList>
    <comment ref="G42" authorId="0">
      <text>
        <r>
          <rPr>
            <b/>
            <sz val="8"/>
            <rFont val="Tahoma"/>
            <family val="0"/>
          </rPr>
          <t>Trutmann Marco:</t>
        </r>
        <r>
          <rPr>
            <sz val="8"/>
            <rFont val="Tahoma"/>
            <family val="0"/>
          </rPr>
          <t xml:space="preserve">
Zeitformat:
z.B.: 09:00 - 12:00</t>
        </r>
      </text>
    </comment>
    <comment ref="G43" authorId="0">
      <text>
        <r>
          <rPr>
            <b/>
            <sz val="8"/>
            <rFont val="Tahoma"/>
            <family val="0"/>
          </rPr>
          <t>Trutmann Marco:</t>
        </r>
        <r>
          <rPr>
            <sz val="8"/>
            <rFont val="Tahoma"/>
            <family val="0"/>
          </rPr>
          <t xml:space="preserve">
Zeitformat:
z.B.: 09:00 - 12:00</t>
        </r>
      </text>
    </comment>
    <comment ref="G44" authorId="0">
      <text>
        <r>
          <rPr>
            <b/>
            <sz val="8"/>
            <rFont val="Tahoma"/>
            <family val="0"/>
          </rPr>
          <t>Trutmann Marco:</t>
        </r>
        <r>
          <rPr>
            <sz val="8"/>
            <rFont val="Tahoma"/>
            <family val="0"/>
          </rPr>
          <t xml:space="preserve">
Zeitformat:
z.B.: 09:00 - 12:00</t>
        </r>
      </text>
    </comment>
  </commentList>
</comments>
</file>

<file path=xl/sharedStrings.xml><?xml version="1.0" encoding="utf-8"?>
<sst xmlns="http://schemas.openxmlformats.org/spreadsheetml/2006/main" count="107" uniqueCount="92">
  <si>
    <t>Nr.</t>
  </si>
  <si>
    <t>Stichbezeichnung</t>
  </si>
  <si>
    <t>Preis</t>
  </si>
  <si>
    <t>Total</t>
  </si>
  <si>
    <t>Programm</t>
  </si>
  <si>
    <t>Schüsse pro Passe</t>
  </si>
  <si>
    <t>Schüsse Total</t>
  </si>
  <si>
    <t>005</t>
  </si>
  <si>
    <t>010</t>
  </si>
  <si>
    <t>020</t>
  </si>
  <si>
    <t>Übungskehr</t>
  </si>
  <si>
    <t>Auszahlung</t>
  </si>
  <si>
    <t>Ehrengaben</t>
  </si>
  <si>
    <t>Meisterschaft 2-Stlg</t>
  </si>
  <si>
    <t>Meisterschaft liegend</t>
  </si>
  <si>
    <t>Schiessbüchlein</t>
  </si>
  <si>
    <t>A10  EF / SF</t>
  </si>
  <si>
    <t>A100  EF</t>
  </si>
  <si>
    <t>A10  EF</t>
  </si>
  <si>
    <t>A10  SF</t>
  </si>
  <si>
    <t>--</t>
  </si>
  <si>
    <t>A10 EF</t>
  </si>
  <si>
    <t>A10  SF / SF</t>
  </si>
  <si>
    <t>Kunst (Gruppenstich "Sport")</t>
  </si>
  <si>
    <t>030</t>
  </si>
  <si>
    <t>031</t>
  </si>
  <si>
    <t>040</t>
  </si>
  <si>
    <t>050</t>
  </si>
  <si>
    <t>060</t>
  </si>
  <si>
    <t>070</t>
  </si>
  <si>
    <t>080</t>
  </si>
  <si>
    <t>090</t>
  </si>
  <si>
    <t>120</t>
  </si>
  <si>
    <t>122</t>
  </si>
  <si>
    <t>200</t>
  </si>
  <si>
    <t>210</t>
  </si>
  <si>
    <t>998</t>
  </si>
  <si>
    <t>999</t>
  </si>
  <si>
    <r>
      <t xml:space="preserve">Rangeurberechtigung: </t>
    </r>
    <r>
      <rPr>
        <sz val="9"/>
        <rFont val="Arial"/>
        <family val="2"/>
      </rPr>
      <t xml:space="preserve">Stiche: </t>
    </r>
    <r>
      <rPr>
        <sz val="8"/>
        <rFont val="Arial"/>
        <family val="2"/>
      </rPr>
      <t>für je</t>
    </r>
    <r>
      <rPr>
        <sz val="9"/>
        <rFont val="Arial"/>
        <family val="2"/>
      </rPr>
      <t xml:space="preserve"> 1-20 Schüsse Meisterschaft in 3 Stlg.  Meisterschaft in 2 Stlg.  Meisterschaft liegend</t>
    </r>
  </si>
  <si>
    <t>An- zahl</t>
  </si>
  <si>
    <r>
      <t xml:space="preserve">Meisterschaft 3-Stlg          </t>
    </r>
    <r>
      <rPr>
        <sz val="8"/>
        <rFont val="Arial"/>
        <family val="2"/>
      </rPr>
      <t>oder</t>
    </r>
  </si>
  <si>
    <t>Kantonalbeitrag *)</t>
  </si>
  <si>
    <t>Für MS</t>
  </si>
  <si>
    <t>Für Stiche</t>
  </si>
  <si>
    <t>( ) nicht für Rangeurbe- rechnung verwenden</t>
  </si>
  <si>
    <t>Betrag</t>
  </si>
  <si>
    <t>Schüsse</t>
  </si>
  <si>
    <t>Rang.:</t>
  </si>
  <si>
    <t>Rangeure</t>
  </si>
  <si>
    <t xml:space="preserve">                               = 1 Rangeur         = 6 Rangeure       = 5 Rangeure      = 4 Rangeure</t>
  </si>
  <si>
    <t>PLZ / Ort:</t>
  </si>
  <si>
    <t>Adresse:</t>
  </si>
  <si>
    <t>Tel. P:</t>
  </si>
  <si>
    <t>G:</t>
  </si>
  <si>
    <t>Email:</t>
  </si>
  <si>
    <t>männlich</t>
  </si>
  <si>
    <t>weiblich</t>
  </si>
  <si>
    <t>300m</t>
  </si>
  <si>
    <t>Sektion:</t>
  </si>
  <si>
    <t>Name/Vorname:</t>
  </si>
  <si>
    <t>Stich- und Rangeurbestellung</t>
  </si>
  <si>
    <t>*) für ausserkantonale Schützen obligatorisch</t>
  </si>
  <si>
    <t>Stand:</t>
  </si>
  <si>
    <t>Datum</t>
  </si>
  <si>
    <t>Zeit von bis</t>
  </si>
  <si>
    <t>Anz. Rangeure</t>
  </si>
  <si>
    <t>Total:</t>
  </si>
  <si>
    <t>Unterschrift:    …………………………………………………………..</t>
  </si>
  <si>
    <r>
      <t xml:space="preserve">Militär "Sport"                  </t>
    </r>
    <r>
      <rPr>
        <sz val="8"/>
        <rFont val="Arial"/>
        <family val="2"/>
      </rPr>
      <t>oder</t>
    </r>
  </si>
  <si>
    <t>Juniorenstich</t>
  </si>
  <si>
    <t>Veteranenstich</t>
  </si>
  <si>
    <t>J / JJ</t>
  </si>
  <si>
    <r>
      <t xml:space="preserve">Nachdoppel Kat. Sport      </t>
    </r>
    <r>
      <rPr>
        <sz val="8"/>
        <rFont val="Arial"/>
        <family val="2"/>
      </rPr>
      <t>oder</t>
    </r>
  </si>
  <si>
    <t>Geb.Dat.:</t>
  </si>
  <si>
    <t>Datum:</t>
  </si>
  <si>
    <t>Militär "Ordonnanz" (Grp."Ord.")</t>
  </si>
  <si>
    <t>Nachdoppel Kat.Ordonnanz</t>
  </si>
  <si>
    <t>Rangeur - Bestellung:</t>
  </si>
  <si>
    <t>Sektions- und Gruppenschützen haben ihre Vorbestel-lungsformulare persönlich auszufüllen.                                Diese sind mit der Sektions- und Gruppenanmeldung und der gemeinsamen Sektions-Rangeurbestellung an die Festorganisation zu senden</t>
  </si>
  <si>
    <t>Vereinsstich</t>
  </si>
  <si>
    <t>Transport mit Verein:</t>
  </si>
  <si>
    <t>Ja</t>
  </si>
  <si>
    <t>Nein</t>
  </si>
  <si>
    <t xml:space="preserve">        Nein</t>
  </si>
  <si>
    <t>Übernachtung:</t>
  </si>
  <si>
    <t>Serie</t>
  </si>
  <si>
    <t>Bürgenstock</t>
  </si>
  <si>
    <t>Kranz</t>
  </si>
  <si>
    <t>100</t>
  </si>
  <si>
    <t>220</t>
  </si>
  <si>
    <t>Wir reisen am 9. und 10. Juli 2016 ans Fest</t>
  </si>
  <si>
    <t>Anmeldung bis am 29.11. zurück zum Präsidenten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</si>
</sst>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hh:mm\ \-\ hh:mm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8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1" fontId="1" fillId="0" borderId="15" xfId="0" applyNumberFormat="1" applyFont="1" applyBorder="1" applyAlignment="1" applyProtection="1" quotePrefix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 quotePrefix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 quotePrefix="1">
      <alignment/>
      <protection/>
    </xf>
    <xf numFmtId="0" fontId="1" fillId="0" borderId="16" xfId="0" applyFont="1" applyBorder="1" applyAlignment="1" applyProtection="1" quotePrefix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 quotePrefix="1">
      <alignment horizontal="center"/>
      <protection/>
    </xf>
    <xf numFmtId="2" fontId="2" fillId="0" borderId="10" xfId="0" applyNumberFormat="1" applyFont="1" applyBorder="1" applyAlignment="1" applyProtection="1">
      <alignment horizontal="right"/>
      <protection/>
    </xf>
    <xf numFmtId="0" fontId="1" fillId="0" borderId="16" xfId="0" applyFont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169" fontId="1" fillId="0" borderId="15" xfId="59" applyFont="1" applyBorder="1" applyAlignment="1" applyProtection="1">
      <alignment horizontal="left"/>
      <protection/>
    </xf>
    <xf numFmtId="169" fontId="1" fillId="0" borderId="17" xfId="59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169" fontId="1" fillId="0" borderId="10" xfId="59" applyFont="1" applyBorder="1" applyAlignment="1" applyProtection="1">
      <alignment horizontal="left"/>
      <protection/>
    </xf>
    <xf numFmtId="169" fontId="1" fillId="0" borderId="16" xfId="59" applyFont="1" applyBorder="1" applyAlignment="1" applyProtection="1">
      <alignment horizontal="left"/>
      <protection/>
    </xf>
    <xf numFmtId="0" fontId="5" fillId="0" borderId="20" xfId="0" applyFont="1" applyFill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/>
    </xf>
    <xf numFmtId="0" fontId="5" fillId="0" borderId="21" xfId="0" applyFont="1" applyFill="1" applyBorder="1" applyAlignment="1" applyProtection="1">
      <alignment wrapText="1"/>
      <protection/>
    </xf>
    <xf numFmtId="0" fontId="2" fillId="0" borderId="2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169" fontId="1" fillId="0" borderId="15" xfId="59" applyFont="1" applyBorder="1" applyAlignment="1" applyProtection="1">
      <alignment horizontal="left" vertical="center" wrapText="1"/>
      <protection/>
    </xf>
    <xf numFmtId="169" fontId="1" fillId="0" borderId="16" xfId="59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14" fontId="2" fillId="0" borderId="11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 quotePrefix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169" fontId="1" fillId="0" borderId="15" xfId="59" applyFont="1" applyBorder="1" applyAlignment="1" applyProtection="1">
      <alignment horizontal="left" vertical="center"/>
      <protection/>
    </xf>
    <xf numFmtId="169" fontId="1" fillId="0" borderId="16" xfId="59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textRotation="90" wrapText="1"/>
      <protection/>
    </xf>
    <xf numFmtId="0" fontId="1" fillId="0" borderId="0" xfId="0" applyFont="1" applyAlignment="1" applyProtection="1">
      <alignment horizontal="left" textRotation="90" wrapText="1"/>
      <protection/>
    </xf>
    <xf numFmtId="0" fontId="3" fillId="0" borderId="24" xfId="0" applyFont="1" applyBorder="1" applyAlignment="1" applyProtection="1">
      <alignment horizontal="left" textRotation="90" wrapText="1"/>
      <protection/>
    </xf>
    <xf numFmtId="0" fontId="3" fillId="0" borderId="0" xfId="0" applyFont="1" applyAlignment="1" applyProtection="1">
      <alignment horizontal="left" textRotation="90" wrapText="1"/>
      <protection/>
    </xf>
    <xf numFmtId="0" fontId="3" fillId="0" borderId="26" xfId="0" applyFont="1" applyBorder="1" applyAlignment="1" applyProtection="1">
      <alignment horizontal="left" textRotation="90" wrapText="1"/>
      <protection/>
    </xf>
    <xf numFmtId="0" fontId="3" fillId="0" borderId="30" xfId="0" applyFont="1" applyBorder="1" applyAlignment="1" applyProtection="1">
      <alignment horizontal="left" textRotation="90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4" fontId="6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171" fontId="2" fillId="0" borderId="20" xfId="0" applyNumberFormat="1" applyFont="1" applyBorder="1" applyAlignment="1" applyProtection="1">
      <alignment horizontal="center"/>
      <protection locked="0"/>
    </xf>
    <xf numFmtId="171" fontId="2" fillId="0" borderId="21" xfId="0" applyNumberFormat="1" applyFont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171450</xdr:rowOff>
    </xdr:from>
    <xdr:to>
      <xdr:col>3</xdr:col>
      <xdr:colOff>447675</xdr:colOff>
      <xdr:row>4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95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M46"/>
  <sheetViews>
    <sheetView tabSelected="1" zoomScalePageLayoutView="0" workbookViewId="0" topLeftCell="A1">
      <selection activeCell="C8" sqref="C8:D8"/>
    </sheetView>
  </sheetViews>
  <sheetFormatPr defaultColWidth="11.5546875" defaultRowHeight="15"/>
  <cols>
    <col min="1" max="2" width="3.99609375" style="3" bestFit="1" customWidth="1"/>
    <col min="3" max="3" width="21.10546875" style="3" bestFit="1" customWidth="1"/>
    <col min="4" max="4" width="9.10546875" style="3" customWidth="1"/>
    <col min="5" max="5" width="5.21484375" style="3" customWidth="1"/>
    <col min="6" max="6" width="9.3359375" style="3" bestFit="1" customWidth="1"/>
    <col min="7" max="7" width="8.88671875" style="3" bestFit="1" customWidth="1"/>
    <col min="8" max="8" width="6.88671875" style="3" customWidth="1"/>
    <col min="9" max="9" width="8.88671875" style="3" customWidth="1"/>
    <col min="10" max="10" width="5.21484375" style="3" customWidth="1"/>
    <col min="11" max="11" width="11.5546875" style="3" customWidth="1"/>
    <col min="12" max="13" width="11.5546875" style="3" hidden="1" customWidth="1"/>
    <col min="14" max="16384" width="11.5546875" style="3" customWidth="1"/>
  </cols>
  <sheetData>
    <row r="1" spans="1:10" ht="16.5" customHeight="1">
      <c r="A1" s="39"/>
      <c r="B1" s="39"/>
      <c r="C1" s="39"/>
      <c r="D1" s="80" t="s">
        <v>60</v>
      </c>
      <c r="E1" s="81"/>
      <c r="F1" s="81"/>
      <c r="G1" s="82"/>
      <c r="H1" s="39"/>
      <c r="I1" s="39"/>
      <c r="J1" s="39"/>
    </row>
    <row r="2" spans="1:10" ht="20.25">
      <c r="A2" s="39"/>
      <c r="B2" s="39"/>
      <c r="C2" s="34"/>
      <c r="D2" s="80"/>
      <c r="E2" s="81"/>
      <c r="F2" s="81"/>
      <c r="G2" s="82"/>
      <c r="H2" s="39"/>
      <c r="I2" s="44" t="s">
        <v>57</v>
      </c>
      <c r="J2" s="39"/>
    </row>
    <row r="3" spans="1:10" ht="15" customHeight="1">
      <c r="A3" s="39"/>
      <c r="B3" s="39"/>
      <c r="C3" s="34"/>
      <c r="D3" s="108" t="s">
        <v>90</v>
      </c>
      <c r="E3" s="94"/>
      <c r="F3" s="94"/>
      <c r="G3" s="109"/>
      <c r="H3" s="39"/>
      <c r="I3" s="39"/>
      <c r="J3" s="39"/>
    </row>
    <row r="4" spans="1:10" ht="15" customHeight="1">
      <c r="A4" s="39"/>
      <c r="B4" s="39"/>
      <c r="C4" s="34"/>
      <c r="D4" s="106"/>
      <c r="E4" s="104"/>
      <c r="F4" s="107"/>
      <c r="G4" s="105"/>
      <c r="H4" s="39"/>
      <c r="I4" s="39"/>
      <c r="J4" s="39"/>
    </row>
    <row r="5" spans="1:10" s="4" customFormat="1" ht="13.5" thickBot="1">
      <c r="A5" s="45"/>
      <c r="B5" s="45"/>
      <c r="C5" s="45"/>
      <c r="D5" s="110" t="s">
        <v>91</v>
      </c>
      <c r="E5" s="111"/>
      <c r="F5" s="111"/>
      <c r="G5" s="112"/>
      <c r="H5" s="45"/>
      <c r="I5" s="45"/>
      <c r="J5" s="45"/>
    </row>
    <row r="6" spans="5:10" s="4" customFormat="1" ht="13.5" thickTop="1">
      <c r="E6" s="32"/>
      <c r="F6" s="32"/>
      <c r="G6" s="32"/>
      <c r="H6" s="32"/>
      <c r="I6" s="32"/>
      <c r="J6" s="32"/>
    </row>
    <row r="7" spans="1:10" s="4" customFormat="1" ht="12.75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s="4" customFormat="1" ht="15.75">
      <c r="A8" s="32" t="s">
        <v>58</v>
      </c>
      <c r="C8" s="79"/>
      <c r="D8" s="79"/>
      <c r="F8" s="43" t="s">
        <v>80</v>
      </c>
      <c r="G8" s="60" t="s">
        <v>81</v>
      </c>
      <c r="H8" s="43" t="s">
        <v>83</v>
      </c>
      <c r="I8" s="83"/>
      <c r="J8" s="84"/>
    </row>
    <row r="9" spans="1:10" s="4" customFormat="1" ht="12.75">
      <c r="A9" s="32"/>
      <c r="B9" s="32"/>
      <c r="E9" s="32"/>
      <c r="F9" s="32"/>
      <c r="G9" s="32"/>
      <c r="H9" s="32"/>
      <c r="I9" s="32"/>
      <c r="J9" s="32"/>
    </row>
    <row r="10" spans="1:9" s="4" customFormat="1" ht="15.75">
      <c r="A10" s="32" t="s">
        <v>59</v>
      </c>
      <c r="C10" s="46"/>
      <c r="D10" s="5"/>
      <c r="F10" s="43" t="s">
        <v>84</v>
      </c>
      <c r="G10" s="60" t="s">
        <v>81</v>
      </c>
      <c r="H10" s="63" t="s">
        <v>82</v>
      </c>
      <c r="I10" s="61"/>
    </row>
    <row r="11" spans="1:12" s="4" customFormat="1" ht="15">
      <c r="A11" s="32"/>
      <c r="B11" s="32"/>
      <c r="E11" s="32"/>
      <c r="F11" s="32"/>
      <c r="G11" s="62"/>
      <c r="H11" s="62"/>
      <c r="I11" s="62"/>
      <c r="J11" s="32"/>
      <c r="L11" s="3"/>
    </row>
    <row r="12" spans="1:10" s="4" customFormat="1" ht="12.75">
      <c r="A12" s="32" t="s">
        <v>51</v>
      </c>
      <c r="C12" s="79"/>
      <c r="D12" s="79"/>
      <c r="F12" s="43" t="s">
        <v>52</v>
      </c>
      <c r="G12" s="47"/>
      <c r="H12" s="43" t="s">
        <v>53</v>
      </c>
      <c r="I12" s="85"/>
      <c r="J12" s="85"/>
    </row>
    <row r="13" spans="1:10" s="4" customFormat="1" ht="12.75">
      <c r="A13" s="32"/>
      <c r="B13" s="32"/>
      <c r="E13" s="32"/>
      <c r="F13" s="32"/>
      <c r="G13" s="32"/>
      <c r="H13" s="32"/>
      <c r="I13" s="32"/>
      <c r="J13" s="32"/>
    </row>
    <row r="14" spans="1:10" s="4" customFormat="1" ht="12.75">
      <c r="A14" s="32" t="s">
        <v>50</v>
      </c>
      <c r="C14" s="79"/>
      <c r="D14" s="79"/>
      <c r="F14" s="43" t="s">
        <v>54</v>
      </c>
      <c r="G14" s="79"/>
      <c r="H14" s="79"/>
      <c r="I14" s="79"/>
      <c r="J14" s="79"/>
    </row>
    <row r="15" spans="1:10" s="4" customFormat="1" ht="12.75">
      <c r="A15" s="32"/>
      <c r="B15" s="32"/>
      <c r="E15" s="32"/>
      <c r="F15" s="32"/>
      <c r="G15" s="32"/>
      <c r="H15" s="32"/>
      <c r="I15" s="32"/>
      <c r="J15" s="32"/>
    </row>
    <row r="16" spans="1:12" s="4" customFormat="1" ht="12.75">
      <c r="A16" s="42" t="s">
        <v>73</v>
      </c>
      <c r="C16" s="78"/>
      <c r="D16" s="79"/>
      <c r="F16" s="32" t="s">
        <v>71</v>
      </c>
      <c r="G16" s="32" t="s">
        <v>55</v>
      </c>
      <c r="I16" s="32" t="s">
        <v>56</v>
      </c>
      <c r="L16" s="4" t="b">
        <v>0</v>
      </c>
    </row>
    <row r="17" spans="1:10" ht="1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25.5">
      <c r="A18" s="1" t="s">
        <v>39</v>
      </c>
      <c r="B18" s="2" t="s">
        <v>0</v>
      </c>
      <c r="C18" s="2" t="s">
        <v>1</v>
      </c>
      <c r="D18" s="52" t="s">
        <v>2</v>
      </c>
      <c r="E18" s="2" t="s">
        <v>3</v>
      </c>
      <c r="F18" s="2" t="s">
        <v>4</v>
      </c>
      <c r="G18" s="1" t="s">
        <v>5</v>
      </c>
      <c r="H18" s="1" t="s">
        <v>6</v>
      </c>
      <c r="I18" s="88" t="s">
        <v>49</v>
      </c>
      <c r="J18" s="89"/>
    </row>
    <row r="19" spans="1:10" ht="15">
      <c r="A19" s="6"/>
      <c r="B19" s="10" t="s">
        <v>7</v>
      </c>
      <c r="C19" s="11" t="s">
        <v>10</v>
      </c>
      <c r="D19" s="50">
        <v>6</v>
      </c>
      <c r="E19" s="12">
        <f>IF(A19&gt;0,A19*D19,"")</f>
      </c>
      <c r="F19" s="13" t="s">
        <v>21</v>
      </c>
      <c r="G19" s="14">
        <v>5</v>
      </c>
      <c r="H19" s="15">
        <f>IF(A19&gt;0,A19*G19,"")</f>
      </c>
      <c r="I19" s="88"/>
      <c r="J19" s="89"/>
    </row>
    <row r="20" spans="1:12" ht="15">
      <c r="A20" s="6"/>
      <c r="B20" s="16" t="s">
        <v>8</v>
      </c>
      <c r="C20" s="17" t="s">
        <v>79</v>
      </c>
      <c r="D20" s="51">
        <v>17</v>
      </c>
      <c r="E20" s="12">
        <f>IF(A20&lt;&gt;"",D20,"")</f>
      </c>
      <c r="F20" s="18" t="s">
        <v>16</v>
      </c>
      <c r="G20" s="19">
        <v>10</v>
      </c>
      <c r="H20" s="15">
        <f>IF(A20&lt;&gt;"",G20,"")</f>
      </c>
      <c r="I20" s="88"/>
      <c r="J20" s="89"/>
      <c r="L20" s="3" t="b">
        <v>1</v>
      </c>
    </row>
    <row r="21" spans="1:10" ht="15">
      <c r="A21" s="6"/>
      <c r="B21" s="16" t="s">
        <v>9</v>
      </c>
      <c r="C21" s="17" t="s">
        <v>23</v>
      </c>
      <c r="D21" s="51">
        <v>22</v>
      </c>
      <c r="E21" s="12">
        <f aca="true" t="shared" si="0" ref="E21:E30">IF(A21&lt;&gt;"",D21,"")</f>
      </c>
      <c r="F21" s="18" t="s">
        <v>17</v>
      </c>
      <c r="G21" s="19">
        <v>5</v>
      </c>
      <c r="H21" s="15">
        <f aca="true" t="shared" si="1" ref="H21:H30">IF(A21&lt;&gt;"",G21,"")</f>
      </c>
      <c r="I21" s="88"/>
      <c r="J21" s="89"/>
    </row>
    <row r="22" spans="1:10" ht="15">
      <c r="A22" s="7"/>
      <c r="B22" s="16" t="s">
        <v>24</v>
      </c>
      <c r="C22" s="17" t="s">
        <v>68</v>
      </c>
      <c r="D22" s="51">
        <v>22</v>
      </c>
      <c r="E22" s="20">
        <f t="shared" si="0"/>
      </c>
      <c r="F22" s="18" t="s">
        <v>17</v>
      </c>
      <c r="G22" s="19">
        <v>4</v>
      </c>
      <c r="H22" s="15">
        <f t="shared" si="1"/>
      </c>
      <c r="I22" s="88"/>
      <c r="J22" s="89"/>
    </row>
    <row r="23" spans="1:10" ht="15">
      <c r="A23" s="8"/>
      <c r="B23" s="16" t="s">
        <v>25</v>
      </c>
      <c r="C23" s="17" t="s">
        <v>75</v>
      </c>
      <c r="D23" s="51">
        <v>22</v>
      </c>
      <c r="E23" s="21">
        <f t="shared" si="0"/>
      </c>
      <c r="F23" s="18" t="s">
        <v>22</v>
      </c>
      <c r="G23" s="19">
        <v>6</v>
      </c>
      <c r="H23" s="15">
        <f t="shared" si="1"/>
      </c>
      <c r="I23" s="90" t="s">
        <v>38</v>
      </c>
      <c r="J23" s="91"/>
    </row>
    <row r="24" spans="1:10" ht="15">
      <c r="A24" s="6"/>
      <c r="B24" s="16" t="s">
        <v>26</v>
      </c>
      <c r="C24" s="17" t="s">
        <v>11</v>
      </c>
      <c r="D24" s="51">
        <v>22</v>
      </c>
      <c r="E24" s="12">
        <f t="shared" si="0"/>
      </c>
      <c r="F24" s="18" t="s">
        <v>18</v>
      </c>
      <c r="G24" s="19">
        <v>6</v>
      </c>
      <c r="H24" s="15">
        <f t="shared" si="1"/>
      </c>
      <c r="I24" s="90"/>
      <c r="J24" s="91"/>
    </row>
    <row r="25" spans="1:10" ht="15">
      <c r="A25" s="6"/>
      <c r="B25" s="16" t="s">
        <v>27</v>
      </c>
      <c r="C25" s="17" t="s">
        <v>85</v>
      </c>
      <c r="D25" s="51">
        <v>22</v>
      </c>
      <c r="E25" s="12">
        <f t="shared" si="0"/>
      </c>
      <c r="F25" s="18" t="s">
        <v>19</v>
      </c>
      <c r="G25" s="19">
        <v>6</v>
      </c>
      <c r="H25" s="15">
        <f t="shared" si="1"/>
      </c>
      <c r="I25" s="90"/>
      <c r="J25" s="91"/>
    </row>
    <row r="26" spans="1:12" ht="15">
      <c r="A26" s="6"/>
      <c r="B26" s="16" t="s">
        <v>28</v>
      </c>
      <c r="C26" s="17" t="s">
        <v>86</v>
      </c>
      <c r="D26" s="51">
        <v>22</v>
      </c>
      <c r="E26" s="12">
        <f t="shared" si="0"/>
      </c>
      <c r="F26" s="18" t="s">
        <v>16</v>
      </c>
      <c r="G26" s="19">
        <v>6</v>
      </c>
      <c r="H26" s="15">
        <f t="shared" si="1"/>
      </c>
      <c r="I26" s="90"/>
      <c r="J26" s="91"/>
      <c r="L26" s="3">
        <f>IF(L20=TRUE,63,87)</f>
        <v>63</v>
      </c>
    </row>
    <row r="27" spans="1:10" ht="15">
      <c r="A27" s="6"/>
      <c r="B27" s="16" t="s">
        <v>29</v>
      </c>
      <c r="C27" s="17" t="s">
        <v>87</v>
      </c>
      <c r="D27" s="51">
        <v>14</v>
      </c>
      <c r="E27" s="12">
        <f t="shared" si="0"/>
      </c>
      <c r="F27" s="18" t="s">
        <v>18</v>
      </c>
      <c r="G27" s="19">
        <v>6</v>
      </c>
      <c r="H27" s="15">
        <f t="shared" si="1"/>
      </c>
      <c r="I27" s="90"/>
      <c r="J27" s="91"/>
    </row>
    <row r="28" spans="1:10" ht="15">
      <c r="A28" s="6"/>
      <c r="B28" s="16" t="s">
        <v>30</v>
      </c>
      <c r="C28" s="17" t="s">
        <v>12</v>
      </c>
      <c r="D28" s="51">
        <v>13</v>
      </c>
      <c r="E28" s="12">
        <f t="shared" si="0"/>
      </c>
      <c r="F28" s="18" t="s">
        <v>17</v>
      </c>
      <c r="G28" s="19">
        <v>3</v>
      </c>
      <c r="H28" s="15">
        <f t="shared" si="1"/>
      </c>
      <c r="I28" s="90"/>
      <c r="J28" s="91"/>
    </row>
    <row r="29" spans="1:10" ht="15">
      <c r="A29" s="6"/>
      <c r="B29" s="16" t="s">
        <v>31</v>
      </c>
      <c r="C29" s="17" t="s">
        <v>70</v>
      </c>
      <c r="D29" s="51">
        <v>22</v>
      </c>
      <c r="E29" s="12">
        <f t="shared" si="0"/>
      </c>
      <c r="F29" s="18" t="s">
        <v>17</v>
      </c>
      <c r="G29" s="19">
        <v>5</v>
      </c>
      <c r="H29" s="15">
        <f t="shared" si="1"/>
      </c>
      <c r="I29" s="90"/>
      <c r="J29" s="91"/>
    </row>
    <row r="30" spans="1:10" ht="15">
      <c r="A30" s="6"/>
      <c r="B30" s="16" t="s">
        <v>88</v>
      </c>
      <c r="C30" s="17" t="s">
        <v>69</v>
      </c>
      <c r="D30" s="51">
        <v>14</v>
      </c>
      <c r="E30" s="12">
        <f t="shared" si="0"/>
      </c>
      <c r="F30" s="18" t="s">
        <v>16</v>
      </c>
      <c r="G30" s="19">
        <v>8</v>
      </c>
      <c r="H30" s="15">
        <f t="shared" si="1"/>
      </c>
      <c r="I30" s="92"/>
      <c r="J30" s="93"/>
    </row>
    <row r="31" spans="1:10" ht="15">
      <c r="A31" s="7"/>
      <c r="B31" s="22" t="s">
        <v>32</v>
      </c>
      <c r="C31" s="11" t="s">
        <v>72</v>
      </c>
      <c r="D31" s="86">
        <v>7</v>
      </c>
      <c r="E31" s="12">
        <f>IF(A31&gt;0,A31*D31,"")</f>
      </c>
      <c r="F31" s="76" t="s">
        <v>17</v>
      </c>
      <c r="G31" s="74">
        <v>2</v>
      </c>
      <c r="H31" s="15">
        <f>IF(A31&gt;0,A31*G31,"")</f>
      </c>
      <c r="I31" s="64" t="s">
        <v>44</v>
      </c>
      <c r="J31" s="65"/>
    </row>
    <row r="32" spans="1:10" ht="15">
      <c r="A32" s="8"/>
      <c r="B32" s="23" t="s">
        <v>33</v>
      </c>
      <c r="C32" s="24" t="s">
        <v>76</v>
      </c>
      <c r="D32" s="87"/>
      <c r="E32" s="12">
        <f>IF(A32&gt;0,A32*D31,"")</f>
      </c>
      <c r="F32" s="77"/>
      <c r="G32" s="75"/>
      <c r="H32" s="15">
        <f>IF(A32&gt;0,A32*G31,"")</f>
      </c>
      <c r="I32" s="66"/>
      <c r="J32" s="67"/>
    </row>
    <row r="33" spans="1:10" ht="15">
      <c r="A33" s="7"/>
      <c r="B33" s="22" t="s">
        <v>89</v>
      </c>
      <c r="C33" s="11" t="s">
        <v>40</v>
      </c>
      <c r="D33" s="72">
        <f>IF(L16=TRUE,63,90)</f>
        <v>90</v>
      </c>
      <c r="E33" s="20">
        <f>IF(A33&gt;0,A33*D33,"")</f>
      </c>
      <c r="F33" s="76" t="s">
        <v>18</v>
      </c>
      <c r="G33" s="74">
        <v>60</v>
      </c>
      <c r="H33" s="74" t="str">
        <f>IF(SUM(A33:A34)=1,SUM(A33:A34)*G33,"(           )")</f>
        <v>(           )</v>
      </c>
      <c r="I33" s="66"/>
      <c r="J33" s="67"/>
    </row>
    <row r="34" spans="1:10" ht="15">
      <c r="A34" s="8"/>
      <c r="B34" s="23" t="s">
        <v>35</v>
      </c>
      <c r="C34" s="24" t="s">
        <v>13</v>
      </c>
      <c r="D34" s="73"/>
      <c r="E34" s="21">
        <f>IF(A34&gt;0,A34*D33,"")</f>
      </c>
      <c r="F34" s="77"/>
      <c r="G34" s="75"/>
      <c r="H34" s="75"/>
      <c r="I34" s="68"/>
      <c r="J34" s="69"/>
    </row>
    <row r="35" spans="1:10" ht="15">
      <c r="A35" s="6"/>
      <c r="B35" s="25" t="s">
        <v>34</v>
      </c>
      <c r="C35" s="26" t="s">
        <v>14</v>
      </c>
      <c r="D35" s="53">
        <f>IF(L16=TRUE,63,90)</f>
        <v>90</v>
      </c>
      <c r="E35" s="12">
        <f>IF(A35&gt;0,A35*D35,"")</f>
      </c>
      <c r="F35" s="27" t="s">
        <v>18</v>
      </c>
      <c r="G35" s="28">
        <v>60</v>
      </c>
      <c r="H35" s="28" t="str">
        <f>IF(A35&gt;0,A35*G35,"(           )")</f>
        <v>(           )</v>
      </c>
      <c r="I35" s="70" t="s">
        <v>48</v>
      </c>
      <c r="J35" s="71"/>
    </row>
    <row r="36" spans="1:13" ht="15">
      <c r="A36" s="6">
        <v>1</v>
      </c>
      <c r="B36" s="22" t="s">
        <v>36</v>
      </c>
      <c r="C36" s="11" t="s">
        <v>41</v>
      </c>
      <c r="D36" s="50">
        <v>9</v>
      </c>
      <c r="E36" s="12">
        <f>IF(A36&lt;&gt;"",9,"")</f>
        <v>9</v>
      </c>
      <c r="F36" s="29" t="s">
        <v>20</v>
      </c>
      <c r="G36" s="29" t="s">
        <v>20</v>
      </c>
      <c r="H36" s="29" t="s">
        <v>20</v>
      </c>
      <c r="I36" s="26" t="s">
        <v>42</v>
      </c>
      <c r="J36" s="26">
        <f>SUM(L36:M36)</f>
        <v>0</v>
      </c>
      <c r="L36" s="3">
        <f>IF(A33=1,6,IF(A34=1,5,""))</f>
      </c>
      <c r="M36" s="3">
        <f>IF(A35=1,4,"")</f>
      </c>
    </row>
    <row r="37" spans="1:10" ht="15">
      <c r="A37" s="6">
        <v>1</v>
      </c>
      <c r="B37" s="23" t="s">
        <v>37</v>
      </c>
      <c r="C37" s="24" t="s">
        <v>15</v>
      </c>
      <c r="D37" s="54">
        <v>25</v>
      </c>
      <c r="E37" s="30">
        <v>25</v>
      </c>
      <c r="F37" s="31" t="s">
        <v>20</v>
      </c>
      <c r="G37" s="31" t="s">
        <v>20</v>
      </c>
      <c r="H37" s="31" t="s">
        <v>20</v>
      </c>
      <c r="I37" s="26" t="s">
        <v>43</v>
      </c>
      <c r="J37" s="26">
        <f>ROUNDUP(SUM(H19:H32)/20,0)</f>
        <v>0</v>
      </c>
    </row>
    <row r="38" spans="1:10" ht="28.5" customHeight="1">
      <c r="A38" s="4"/>
      <c r="B38" s="32"/>
      <c r="C38" s="33" t="s">
        <v>61</v>
      </c>
      <c r="D38" s="34" t="s">
        <v>45</v>
      </c>
      <c r="E38" s="35">
        <f>SUM(E19:E37)</f>
        <v>34</v>
      </c>
      <c r="F38" s="32"/>
      <c r="G38" s="34" t="s">
        <v>46</v>
      </c>
      <c r="H38" s="2">
        <f>SUM(H19:H35)</f>
        <v>0</v>
      </c>
      <c r="I38" s="36" t="s">
        <v>47</v>
      </c>
      <c r="J38" s="2">
        <f>SUM(J36:J37)</f>
        <v>0</v>
      </c>
    </row>
    <row r="39" spans="1:9" ht="7.5" customHeight="1" thickBot="1">
      <c r="A39" s="4"/>
      <c r="B39" s="4"/>
      <c r="C39" s="4"/>
      <c r="D39" s="4"/>
      <c r="E39" s="4"/>
      <c r="F39" s="4"/>
      <c r="G39" s="4"/>
      <c r="H39" s="4"/>
      <c r="I39" s="4"/>
    </row>
    <row r="40" spans="1:10" ht="15">
      <c r="A40" s="37" t="s">
        <v>77</v>
      </c>
      <c r="B40" s="38"/>
      <c r="C40" s="38"/>
      <c r="D40" s="38"/>
      <c r="E40" s="38"/>
      <c r="F40" s="9" t="s">
        <v>62</v>
      </c>
      <c r="G40" s="98"/>
      <c r="H40" s="98"/>
      <c r="I40" s="98"/>
      <c r="J40" s="99"/>
    </row>
    <row r="41" spans="1:10" ht="30" customHeight="1">
      <c r="A41" s="97" t="s">
        <v>78</v>
      </c>
      <c r="B41" s="97"/>
      <c r="C41" s="97"/>
      <c r="D41" s="97"/>
      <c r="E41" s="39"/>
      <c r="F41" s="40" t="s">
        <v>63</v>
      </c>
      <c r="G41" s="102" t="s">
        <v>64</v>
      </c>
      <c r="H41" s="103"/>
      <c r="I41" s="55" t="s">
        <v>65</v>
      </c>
      <c r="J41" s="58"/>
    </row>
    <row r="42" spans="1:10" ht="15">
      <c r="A42" s="97"/>
      <c r="B42" s="97"/>
      <c r="C42" s="97"/>
      <c r="D42" s="97"/>
      <c r="E42" s="39"/>
      <c r="F42" s="48"/>
      <c r="G42" s="100"/>
      <c r="H42" s="101"/>
      <c r="I42" s="56"/>
      <c r="J42" s="59"/>
    </row>
    <row r="43" spans="1:10" ht="15">
      <c r="A43" s="97"/>
      <c r="B43" s="97"/>
      <c r="C43" s="97"/>
      <c r="D43" s="97"/>
      <c r="E43" s="39"/>
      <c r="F43" s="48"/>
      <c r="G43" s="100"/>
      <c r="H43" s="101"/>
      <c r="I43" s="56"/>
      <c r="J43" s="59"/>
    </row>
    <row r="44" spans="1:10" ht="15">
      <c r="A44" s="97"/>
      <c r="B44" s="97"/>
      <c r="C44" s="97"/>
      <c r="D44" s="97"/>
      <c r="E44" s="39"/>
      <c r="F44" s="48"/>
      <c r="G44" s="100"/>
      <c r="H44" s="101"/>
      <c r="I44" s="56"/>
      <c r="J44" s="59"/>
    </row>
    <row r="45" spans="1:10" ht="15">
      <c r="A45" s="97"/>
      <c r="B45" s="97"/>
      <c r="C45" s="97"/>
      <c r="D45" s="97"/>
      <c r="E45" s="39"/>
      <c r="H45" s="39" t="s">
        <v>66</v>
      </c>
      <c r="I45" s="57">
        <f>SUM(I42:I44)</f>
        <v>0</v>
      </c>
      <c r="J45" s="59"/>
    </row>
    <row r="46" spans="1:9" ht="25.5" customHeight="1">
      <c r="A46" s="41" t="s">
        <v>67</v>
      </c>
      <c r="B46" s="39"/>
      <c r="C46" s="95"/>
      <c r="D46" s="95"/>
      <c r="E46" s="95"/>
      <c r="G46" s="49" t="s">
        <v>74</v>
      </c>
      <c r="H46" s="96"/>
      <c r="I46" s="95"/>
    </row>
  </sheetData>
  <sheetProtection selectLockedCells="1"/>
  <mergeCells count="29">
    <mergeCell ref="C46:E46"/>
    <mergeCell ref="H46:I46"/>
    <mergeCell ref="A41:D45"/>
    <mergeCell ref="G40:J40"/>
    <mergeCell ref="G42:H42"/>
    <mergeCell ref="G43:H43"/>
    <mergeCell ref="G41:H41"/>
    <mergeCell ref="G44:H44"/>
    <mergeCell ref="G31:G32"/>
    <mergeCell ref="I18:J22"/>
    <mergeCell ref="I23:J30"/>
    <mergeCell ref="G14:J14"/>
    <mergeCell ref="C12:D12"/>
    <mergeCell ref="C14:D14"/>
    <mergeCell ref="D1:G2"/>
    <mergeCell ref="C8:D8"/>
    <mergeCell ref="I8:J8"/>
    <mergeCell ref="I12:J12"/>
    <mergeCell ref="D3:G3"/>
    <mergeCell ref="I31:J34"/>
    <mergeCell ref="I35:J35"/>
    <mergeCell ref="D5:G5"/>
    <mergeCell ref="D33:D34"/>
    <mergeCell ref="H33:H34"/>
    <mergeCell ref="F33:F34"/>
    <mergeCell ref="G33:G34"/>
    <mergeCell ref="C16:D16"/>
    <mergeCell ref="D31:D32"/>
    <mergeCell ref="F31:F32"/>
  </mergeCells>
  <printOptions/>
  <pageMargins left="0.31496062992125984" right="0.24" top="0.6692913385826772" bottom="0.7086614173228347" header="0.5118110236220472" footer="0.5118110236220472"/>
  <pageSetup cellComments="asDisplayed" fitToHeight="1" fitToWidth="1"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Trutmann</dc:creator>
  <cp:keywords/>
  <dc:description/>
  <cp:lastModifiedBy>Adrian Bühler</cp:lastModifiedBy>
  <cp:lastPrinted>2015-10-07T07:40:27Z</cp:lastPrinted>
  <dcterms:created xsi:type="dcterms:W3CDTF">2008-08-26T11:41:33Z</dcterms:created>
  <dcterms:modified xsi:type="dcterms:W3CDTF">2015-10-07T07:41:51Z</dcterms:modified>
  <cp:category/>
  <cp:version/>
  <cp:contentType/>
  <cp:contentStatus/>
  <cp:revision>80901</cp:revision>
</cp:coreProperties>
</file>